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5" yWindow="190" windowWidth="20119" windowHeight="787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F17" i="1" s="1"/>
  <c r="C5" i="1"/>
  <c r="G9" i="1" s="1"/>
  <c r="G17" i="1"/>
  <c r="D15" i="1"/>
  <c r="F15" i="1" s="1"/>
  <c r="D13" i="1"/>
  <c r="D11" i="1"/>
  <c r="G11" i="1" s="1"/>
  <c r="D9" i="1"/>
  <c r="F9" i="1"/>
  <c r="F5" i="1"/>
  <c r="F13" i="1" l="1"/>
  <c r="H10" i="1"/>
  <c r="G13" i="1"/>
  <c r="H12" i="1"/>
  <c r="G15" i="1"/>
  <c r="F11" i="1"/>
  <c r="H16" i="1" l="1"/>
  <c r="H14" i="1"/>
</calcChain>
</file>

<file path=xl/sharedStrings.xml><?xml version="1.0" encoding="utf-8"?>
<sst xmlns="http://schemas.openxmlformats.org/spreadsheetml/2006/main" count="28" uniqueCount="28">
  <si>
    <t>Gear ratio</t>
  </si>
  <si>
    <t>Engine Sprocket</t>
  </si>
  <si>
    <t>Clutch Sprocket</t>
  </si>
  <si>
    <t>Gearbox Sprocket</t>
  </si>
  <si>
    <t>R/Wheel Sprocket</t>
  </si>
  <si>
    <t>Tyre Diameter</t>
  </si>
  <si>
    <t>Primary Ratio</t>
  </si>
  <si>
    <t>R/Wheel Ratio</t>
  </si>
  <si>
    <t>Into 2nd</t>
  </si>
  <si>
    <t>Into 3rd</t>
  </si>
  <si>
    <t>Into 4th</t>
  </si>
  <si>
    <t>Into 5th</t>
  </si>
  <si>
    <t>5th Gear</t>
  </si>
  <si>
    <t>4th Gear</t>
  </si>
  <si>
    <t>3rd Gear</t>
  </si>
  <si>
    <t>2nd Gear</t>
  </si>
  <si>
    <t>1st Gear</t>
  </si>
  <si>
    <t>From 1st</t>
  </si>
  <si>
    <t>Change Speed RPM</t>
  </si>
  <si>
    <t>RPM @ change</t>
  </si>
  <si>
    <t>MPH speed @ change RPM</t>
  </si>
  <si>
    <t>Standard Configurations</t>
  </si>
  <si>
    <t>Mainshaft Teeth</t>
  </si>
  <si>
    <t>Layshaft Teeth</t>
  </si>
  <si>
    <t>Gear Change</t>
  </si>
  <si>
    <t>Original gear teeth and ratios on 5-speed cluster</t>
  </si>
  <si>
    <t>MPH difference</t>
  </si>
  <si>
    <t>Considerations for 5 speed gear box ratios for BSA A65  Mark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</si>
</sst>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G21" sqref="G21"/>
    </sheetView>
  </sheetViews>
  <sheetFormatPr defaultColWidth="9.125" defaultRowHeight="14.3" x14ac:dyDescent="0.25"/>
  <cols>
    <col min="1" max="1" width="9.125" style="2"/>
    <col min="2" max="2" width="11.875" style="2" customWidth="1"/>
    <col min="3" max="3" width="9.125" style="2"/>
    <col min="4" max="4" width="9.25" style="2" customWidth="1"/>
    <col min="5" max="5" width="9.375" style="2" customWidth="1"/>
    <col min="6" max="6" width="9.125" style="2" customWidth="1"/>
    <col min="7" max="7" width="15.25" style="2" customWidth="1"/>
    <col min="8" max="8" width="12.25" style="3" customWidth="1"/>
    <col min="9" max="9" width="3.875" style="3" customWidth="1"/>
    <col min="10" max="10" width="3.375" style="2" customWidth="1"/>
    <col min="11" max="11" width="4" style="2" customWidth="1"/>
    <col min="12" max="12" width="9.375" style="3" customWidth="1"/>
    <col min="13" max="13" width="10" style="2" customWidth="1"/>
    <col min="14" max="14" width="8.75" style="2" customWidth="1"/>
    <col min="15" max="17" width="9.125" style="2"/>
    <col min="18" max="18" width="12.625" style="2" customWidth="1"/>
    <col min="19" max="19" width="12.75" style="2" customWidth="1"/>
    <col min="20" max="16384" width="9.125" style="2"/>
  </cols>
  <sheetData>
    <row r="1" spans="1:22" ht="18.7" x14ac:dyDescent="0.3">
      <c r="A1" s="10" t="s">
        <v>27</v>
      </c>
    </row>
    <row r="3" spans="1:22" ht="18.7" x14ac:dyDescent="0.3">
      <c r="A3" s="10" t="s">
        <v>21</v>
      </c>
      <c r="L3" s="1"/>
      <c r="S3" s="3"/>
      <c r="T3" s="3"/>
    </row>
    <row r="4" spans="1:22" s="5" customFormat="1" ht="31.6" customHeight="1" x14ac:dyDescent="0.25">
      <c r="A4" s="4" t="s">
        <v>1</v>
      </c>
      <c r="B4" s="4" t="s">
        <v>2</v>
      </c>
      <c r="C4" s="4" t="s">
        <v>6</v>
      </c>
      <c r="D4" s="4" t="s">
        <v>3</v>
      </c>
      <c r="E4" s="4" t="s">
        <v>4</v>
      </c>
      <c r="F4" s="4" t="s">
        <v>7</v>
      </c>
      <c r="G4" s="4" t="s">
        <v>5</v>
      </c>
      <c r="H4" s="4" t="s">
        <v>18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3" customFormat="1" ht="14.95" x14ac:dyDescent="0.25">
      <c r="A5" s="3">
        <v>28</v>
      </c>
      <c r="B5" s="3">
        <v>58</v>
      </c>
      <c r="C5" s="6">
        <f>B5/A5</f>
        <v>2.0714285714285716</v>
      </c>
      <c r="D5" s="3">
        <v>20</v>
      </c>
      <c r="E5" s="3">
        <v>47</v>
      </c>
      <c r="F5" s="6">
        <f>E5/D5</f>
        <v>2.35</v>
      </c>
      <c r="G5" s="3">
        <v>26</v>
      </c>
      <c r="H5" s="3">
        <v>7000</v>
      </c>
      <c r="N5" s="6"/>
      <c r="Q5" s="6"/>
    </row>
    <row r="6" spans="1:22" ht="14.95" x14ac:dyDescent="0.25">
      <c r="F6" s="3"/>
      <c r="G6" s="3"/>
      <c r="L6" s="2"/>
      <c r="Q6" s="3"/>
      <c r="R6" s="3"/>
      <c r="S6" s="3"/>
      <c r="T6" s="3"/>
      <c r="U6" s="3"/>
      <c r="V6" s="3"/>
    </row>
    <row r="7" spans="1:22" ht="18.7" x14ac:dyDescent="0.3">
      <c r="A7" s="10" t="s">
        <v>25</v>
      </c>
      <c r="F7" s="3"/>
      <c r="G7" s="3"/>
      <c r="L7" s="10"/>
      <c r="Q7" s="3"/>
      <c r="R7" s="3"/>
      <c r="S7" s="3"/>
    </row>
    <row r="8" spans="1:22" ht="30.75" customHeight="1" x14ac:dyDescent="0.25">
      <c r="B8" s="4" t="s">
        <v>22</v>
      </c>
      <c r="C8" s="4" t="s">
        <v>23</v>
      </c>
      <c r="D8" s="4" t="s">
        <v>0</v>
      </c>
      <c r="E8" s="4" t="s">
        <v>24</v>
      </c>
      <c r="F8" s="4" t="s">
        <v>19</v>
      </c>
      <c r="G8" s="4" t="s">
        <v>20</v>
      </c>
      <c r="H8" s="4" t="s">
        <v>26</v>
      </c>
      <c r="L8" s="2"/>
      <c r="M8" s="4"/>
      <c r="N8" s="4"/>
      <c r="O8" s="4"/>
      <c r="P8" s="4"/>
      <c r="Q8" s="4"/>
      <c r="R8" s="4"/>
      <c r="S8" s="4"/>
    </row>
    <row r="9" spans="1:22" ht="14.95" x14ac:dyDescent="0.25">
      <c r="A9" s="1" t="s">
        <v>16</v>
      </c>
      <c r="B9" s="3">
        <v>14</v>
      </c>
      <c r="C9" s="3">
        <v>26</v>
      </c>
      <c r="D9" s="7">
        <f>(C9/B9)*(B17/C17)</f>
        <v>2.2941176470588238</v>
      </c>
      <c r="E9" s="3" t="s">
        <v>17</v>
      </c>
      <c r="F9" s="3">
        <f>H5</f>
        <v>7000</v>
      </c>
      <c r="G9" s="8">
        <f>H5*G5*2.975/(D9*C5*E5/D5*1000)</f>
        <v>48.484715089263872</v>
      </c>
      <c r="H9" s="2"/>
      <c r="L9" s="1"/>
      <c r="M9" s="3"/>
      <c r="N9" s="3"/>
      <c r="O9" s="7"/>
      <c r="P9" s="3"/>
      <c r="R9" s="8"/>
      <c r="S9" s="3"/>
    </row>
    <row r="10" spans="1:22" x14ac:dyDescent="0.25">
      <c r="D10" s="5"/>
      <c r="E10" s="3"/>
      <c r="F10" s="3"/>
      <c r="G10" s="3"/>
      <c r="H10" s="8">
        <f>G11-G9</f>
        <v>17.001133862469146</v>
      </c>
      <c r="L10" s="2"/>
      <c r="O10" s="5"/>
      <c r="P10" s="3"/>
      <c r="Q10" s="3"/>
      <c r="R10" s="3"/>
      <c r="S10" s="8"/>
    </row>
    <row r="11" spans="1:22" ht="14.95" x14ac:dyDescent="0.25">
      <c r="A11" s="1" t="s">
        <v>15</v>
      </c>
      <c r="B11" s="3">
        <v>16</v>
      </c>
      <c r="C11" s="3">
        <v>22</v>
      </c>
      <c r="D11" s="7">
        <f>(C11/B11)*(B17/C17)</f>
        <v>1.6985294117647061</v>
      </c>
      <c r="E11" s="3" t="s">
        <v>8</v>
      </c>
      <c r="F11" s="9">
        <f>(D11/D9)*H5</f>
        <v>5182.6923076923076</v>
      </c>
      <c r="G11" s="8">
        <f>H5*G5*2.975/(D11*C5*E5/D5*1000)</f>
        <v>65.485848951733018</v>
      </c>
      <c r="H11" s="2"/>
      <c r="L11" s="1"/>
      <c r="M11" s="3"/>
      <c r="N11" s="3"/>
      <c r="O11" s="7"/>
      <c r="P11" s="3"/>
      <c r="Q11" s="3"/>
      <c r="R11" s="8"/>
    </row>
    <row r="12" spans="1:22" x14ac:dyDescent="0.25">
      <c r="D12" s="5"/>
      <c r="E12" s="3"/>
      <c r="F12" s="3"/>
      <c r="G12" s="3"/>
      <c r="H12" s="8">
        <f>G13-G11</f>
        <v>15.552889126036604</v>
      </c>
      <c r="L12" s="2"/>
      <c r="O12" s="5"/>
      <c r="P12" s="3"/>
      <c r="Q12" s="3"/>
      <c r="R12" s="3"/>
      <c r="S12" s="8"/>
    </row>
    <row r="13" spans="1:22" x14ac:dyDescent="0.25">
      <c r="A13" s="1" t="s">
        <v>14</v>
      </c>
      <c r="B13" s="3">
        <v>18</v>
      </c>
      <c r="C13" s="3">
        <v>20</v>
      </c>
      <c r="D13" s="7">
        <f>(C13/B13)*(B17/C17)</f>
        <v>1.3725490196078431</v>
      </c>
      <c r="E13" s="3" t="s">
        <v>9</v>
      </c>
      <c r="F13" s="9">
        <f>(D13/D11)*H5</f>
        <v>5656.5656565656554</v>
      </c>
      <c r="G13" s="8">
        <f>H5*G5*2.975/(D13*C5*E5/D5*1000)</f>
        <v>81.038738077769622</v>
      </c>
      <c r="H13" s="2"/>
      <c r="L13" s="1"/>
      <c r="M13" s="3"/>
      <c r="N13" s="3"/>
      <c r="O13" s="7"/>
      <c r="P13" s="3"/>
      <c r="Q13" s="9"/>
      <c r="R13" s="8"/>
    </row>
    <row r="14" spans="1:22" x14ac:dyDescent="0.25">
      <c r="D14" s="5"/>
      <c r="E14" s="3"/>
      <c r="F14" s="3"/>
      <c r="G14" s="3"/>
      <c r="H14" s="8">
        <f>G15-G13</f>
        <v>9.0043042308632835</v>
      </c>
      <c r="L14" s="2"/>
      <c r="O14" s="5"/>
      <c r="P14" s="3"/>
      <c r="Q14" s="3"/>
      <c r="R14" s="3"/>
      <c r="S14" s="8"/>
    </row>
    <row r="15" spans="1:22" x14ac:dyDescent="0.25">
      <c r="A15" s="1" t="s">
        <v>13</v>
      </c>
      <c r="B15" s="3">
        <v>19</v>
      </c>
      <c r="C15" s="3">
        <v>19</v>
      </c>
      <c r="D15" s="7">
        <f>(C15/B15)*(B17/C17)</f>
        <v>1.2352941176470589</v>
      </c>
      <c r="E15" s="3" t="s">
        <v>10</v>
      </c>
      <c r="F15" s="9">
        <f>(D15/D13)*H5</f>
        <v>6300</v>
      </c>
      <c r="G15" s="8">
        <f>H5*G5*2.975/(D15*C5*E5/D5*1000)</f>
        <v>90.043042308632906</v>
      </c>
      <c r="H15" s="2"/>
      <c r="L15" s="1"/>
      <c r="M15" s="3"/>
      <c r="N15" s="3"/>
      <c r="O15" s="7"/>
      <c r="P15" s="3"/>
      <c r="Q15" s="9"/>
      <c r="R15" s="8"/>
    </row>
    <row r="16" spans="1:22" x14ac:dyDescent="0.25">
      <c r="D16" s="5"/>
      <c r="E16" s="3"/>
      <c r="F16" s="3"/>
      <c r="G16" s="3"/>
      <c r="H16" s="8">
        <f>G17-G15</f>
        <v>21.186598190266579</v>
      </c>
      <c r="L16" s="2"/>
      <c r="O16" s="5"/>
      <c r="P16" s="3"/>
      <c r="Q16" s="3"/>
      <c r="R16" s="3"/>
      <c r="S16" s="8"/>
    </row>
    <row r="17" spans="1:19" x14ac:dyDescent="0.25">
      <c r="A17" s="1" t="s">
        <v>12</v>
      </c>
      <c r="B17" s="3">
        <v>21</v>
      </c>
      <c r="C17" s="3">
        <v>17</v>
      </c>
      <c r="D17" s="7">
        <f>(C17/B17)*(B17/C17)</f>
        <v>1</v>
      </c>
      <c r="E17" s="3" t="s">
        <v>11</v>
      </c>
      <c r="F17" s="9">
        <f>(D17/D15)*H5</f>
        <v>5666.666666666667</v>
      </c>
      <c r="G17" s="8">
        <f>H5*G5*2.975/(D17*C5*E5/D5*1000)</f>
        <v>111.22964049889949</v>
      </c>
      <c r="H17" s="2"/>
      <c r="L17" s="1"/>
      <c r="M17" s="3"/>
      <c r="N17" s="3"/>
      <c r="O17" s="7"/>
      <c r="P17" s="3"/>
      <c r="Q17" s="9"/>
      <c r="R17" s="8"/>
      <c r="S1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Ecosse Lynx</dc:creator>
  <cp:lastModifiedBy>Mark</cp:lastModifiedBy>
  <dcterms:created xsi:type="dcterms:W3CDTF">2014-07-12T08:10:42Z</dcterms:created>
  <dcterms:modified xsi:type="dcterms:W3CDTF">2021-09-02T08:20:43Z</dcterms:modified>
</cp:coreProperties>
</file>